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фінансування'!$A$1:$M$161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<sst xmlns="http://schemas.openxmlformats.org/spreadsheetml/2006/main" count="166" uniqueCount="119">
  <si>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</si>
  <si>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</si>
  <si>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</si>
  <si>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</si>
  <si>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</si>
  <si>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</si>
  <si>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</si>
  <si>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</si>
  <si>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</si>
  <si>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</si>
  <si>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</si>
  <si>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</si>
  <si>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</si>
  <si>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</si>
  <si>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</si>
  <si>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</si>
  <si>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</si>
  <si>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</si>
  <si>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</si>
  <si>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</si>
  <si>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</si>
  <si>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</si>
  <si>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</si>
  <si>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</si>
  <si>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</si>
  <si>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</si>
  <si>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</si>
  <si>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</si>
  <si>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</si>
  <si>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</si>
  <si>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</si>
  <si>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</si>
  <si>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</si>
  <si>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</si>
  <si>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</si>
  <si>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</si>
  <si>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</si>
  <si>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</si>
  <si>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</si>
  <si>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</si>
  <si>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</si>
  <si>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</si>
  <si>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</si>
  <si>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</si>
  <si>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</si>
  <si>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</si>
  <si>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</si>
  <si>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</si>
  <si>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</si>
  <si>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</si>
  <si>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</si>
  <si>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</si>
  <si>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</si>
  <si>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</si>
  <si>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</si>
  <si>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</si>
  <si>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</si>
  <si>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</si>
  <si>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</si>
  <si>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</si>
  <si>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</si>
  <si>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</si>
  <si>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</si>
  <si>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</si>
  <si>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</si>
  <si>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</si>
  <si>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</si>
  <si>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</si>
  <si>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</si>
  <si>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</si>
  <si>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</si>
  <si>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</si>
  <si>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</si>
  <si>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</si>
  <si>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</si>
  <si>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</si>
  <si>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</si>
  <si>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</si>
  <si>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</si>
  <si>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</si>
  <si>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</si>
  <si>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</si>
  <si>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</si>
  <si>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</si>
  <si>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</si>
  <si>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</si>
  <si>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</si>
  <si>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</si>
  <si>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</si>
  <si>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</si>
  <si>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</si>
  <si>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</si>
  <si>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</si>
  <si>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</si>
  <si>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</si>
  <si>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</si>
  <si>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</si>
  <si>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</si>
  <si>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</si>
  <si>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</si>
  <si>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</si>
  <si>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</si>
  <si>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</si>
  <si>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</si>
  <si>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</si>
  <si>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</si>
  <si>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</si>
  <si>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</si>
  <si>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</si>
  <si>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</si>
  <si>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</si>
  <si>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</si>
  <si>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</si>
  <si>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</si>
  <si>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</si>
  <si>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</si>
  <si>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</si>
  <si>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</si>
  <si>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21.05.2015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</si>
</sst>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52657238"/>
        <c:axId val="4153095"/>
      </c:bar3D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37377856"/>
        <c:axId val="856385"/>
      </c:bar3D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7707466"/>
        <c:axId val="2258331"/>
      </c:bar3D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7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20324980"/>
        <c:axId val="48707093"/>
      </c:bar3D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35710654"/>
        <c:axId val="52960431"/>
      </c:bar3D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60431"/>
        <c:crosses val="autoZero"/>
        <c:auto val="1"/>
        <c:lblOffset val="100"/>
        <c:tickLblSkip val="2"/>
        <c:noMultiLvlLbl val="0"/>
      </c:catAx>
      <c:valAx>
        <c:axId val="52960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0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6881832"/>
        <c:axId val="61936489"/>
      </c:bar3D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1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20557490"/>
        <c:axId val="50799683"/>
      </c:bar3D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7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54543964"/>
        <c:axId val="21133629"/>
      </c:bar3D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55984934"/>
        <c:axId val="34102359"/>
      </c:bar3D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49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</f>
        <v>125062.40000000001</v>
      </c>
      <c r="E6" s="3">
        <f>D6/D144*100</f>
        <v>38.177654869755514</v>
      </c>
      <c r="F6" s="3">
        <f>D6/B6*100</f>
        <v>85.59550909392055</v>
      </c>
      <c r="G6" s="3">
        <f aca="true" t="shared" si="0" ref="G6:G43">D6/C6*100</f>
        <v>36.83607026229218</v>
      </c>
      <c r="H6" s="3">
        <f>B6-D6</f>
        <v>21046.199999999997</v>
      </c>
      <c r="I6" s="3">
        <f aca="true" t="shared" si="1" ref="I6:I43">C6-D6</f>
        <v>214448.29999999993</v>
      </c>
    </row>
    <row r="7" spans="1:9" s="44" customFormat="1" ht="18.75">
      <c r="A7" s="118" t="s">
        <v>107</v>
      </c>
      <c r="B7" s="109">
        <v>66245.8</v>
      </c>
      <c r="C7" s="106">
        <v>173936.4</v>
      </c>
      <c r="D7" s="119">
        <f>17278.1+34.8+43.3+5046.6+1441.7+293+463.5+4876.3+308.3+631.3+5138.7+0.1+2292.2+271.4+1820.7+4384.3+517.1+3867.2+3165+1+5.9+6161.5+1598.7</f>
        <v>59640.69999999998</v>
      </c>
      <c r="E7" s="107">
        <f>D7/D6*100</f>
        <v>47.688753774115945</v>
      </c>
      <c r="F7" s="107">
        <f>D7/B7*100</f>
        <v>90.02940563779134</v>
      </c>
      <c r="G7" s="107">
        <f>D7/C7*100</f>
        <v>34.288797514493794</v>
      </c>
      <c r="H7" s="107">
        <f>B7-D7</f>
        <v>6605.10000000002</v>
      </c>
      <c r="I7" s="107">
        <f t="shared" si="1"/>
        <v>114295.70000000001</v>
      </c>
    </row>
    <row r="8" spans="1:9" ht="18">
      <c r="A8" s="29" t="s">
        <v>3</v>
      </c>
      <c r="B8" s="49">
        <f>104673.5-3513.7</f>
        <v>101159.8</v>
      </c>
      <c r="C8" s="50">
        <v>251964.7</v>
      </c>
      <c r="D8" s="51">
        <f>2656.8+4544.7+5310.3+304.5+4240.2+2115.7+0.5+13.7+8260.2+9928.8+1441.7+7980.3+10682.7+0.1+0.1+1665.8+5183.3+3109.4+5382+3940+3165+1+0.1+5.9+3224.2+3872.8</f>
        <v>87029.8</v>
      </c>
      <c r="E8" s="1">
        <f>D8/D6*100</f>
        <v>69.58910112072053</v>
      </c>
      <c r="F8" s="1">
        <f>D8/B8*100</f>
        <v>86.03200085409422</v>
      </c>
      <c r="G8" s="1">
        <f t="shared" si="0"/>
        <v>34.54047332820828</v>
      </c>
      <c r="H8" s="1">
        <f>B8-D8</f>
        <v>14130</v>
      </c>
      <c r="I8" s="1">
        <f t="shared" si="1"/>
        <v>164934.90000000002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0.0015992016785220816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</f>
        <v>7146.299999999999</v>
      </c>
      <c r="E10" s="1">
        <f>D10/D6*100</f>
        <v>5.714187477611175</v>
      </c>
      <c r="F10" s="1">
        <f aca="true" t="shared" si="3" ref="F10:F41">D10/B10*100</f>
        <v>79.33545744196631</v>
      </c>
      <c r="G10" s="1">
        <f t="shared" si="0"/>
        <v>32.32215870029309</v>
      </c>
      <c r="H10" s="1">
        <f t="shared" si="2"/>
        <v>1861.4000000000015</v>
      </c>
      <c r="I10" s="1">
        <f t="shared" si="1"/>
        <v>14963.3</v>
      </c>
    </row>
    <row r="11" spans="1:9" ht="18">
      <c r="A11" s="29" t="s">
        <v>0</v>
      </c>
      <c r="B11" s="49">
        <f>25378.2+611+2001.2+2274.6+3513.7</f>
        <v>33778.7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</f>
        <v>29597.1</v>
      </c>
      <c r="E11" s="1">
        <f>D11/D6*100</f>
        <v>23.66586599969295</v>
      </c>
      <c r="F11" s="1">
        <f t="shared" si="3"/>
        <v>87.62060114806076</v>
      </c>
      <c r="G11" s="1">
        <f t="shared" si="0"/>
        <v>48.19911441734426</v>
      </c>
      <c r="H11" s="1">
        <f t="shared" si="2"/>
        <v>4181.5999999999985</v>
      </c>
      <c r="I11" s="1">
        <f t="shared" si="1"/>
        <v>31808.799999999996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0.04221892431298295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1955.6000000000117</v>
      </c>
      <c r="C13" s="50">
        <f>C6-C8-C9-C10-C11-C12</f>
        <v>3699.099999999952</v>
      </c>
      <c r="D13" s="50">
        <f>D6-D8-D9-D10-D11-D12</f>
        <v>1234.400000000008</v>
      </c>
      <c r="E13" s="1">
        <f>D13/D6*100</f>
        <v>0.9870272759838353</v>
      </c>
      <c r="F13" s="1">
        <f t="shared" si="3"/>
        <v>63.12129269789326</v>
      </c>
      <c r="G13" s="1">
        <f t="shared" si="0"/>
        <v>33.37027925711725</v>
      </c>
      <c r="H13" s="1">
        <f t="shared" si="2"/>
        <v>721.2000000000037</v>
      </c>
      <c r="I13" s="1">
        <f t="shared" si="1"/>
        <v>2464.6999999999443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</f>
        <v>77078.2</v>
      </c>
      <c r="E18" s="3">
        <f>D18/D144*100</f>
        <v>23.529573377625805</v>
      </c>
      <c r="F18" s="3">
        <f>D18/B18*100</f>
        <v>89.70268707019854</v>
      </c>
      <c r="G18" s="3">
        <f t="shared" si="0"/>
        <v>34.00205305202903</v>
      </c>
      <c r="H18" s="3">
        <f>B18-D18</f>
        <v>8848.099999999991</v>
      </c>
      <c r="I18" s="3">
        <f t="shared" si="1"/>
        <v>149608.7</v>
      </c>
    </row>
    <row r="19" spans="1:9" s="44" customFormat="1" ht="18.75">
      <c r="A19" s="118" t="s">
        <v>108</v>
      </c>
      <c r="B19" s="109">
        <v>77711.5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20724.4+1058.1+4.5+4107.3+4273.5+909.7+5187.7+0.2+1026+1411.4+1.1+2729.9+0.1+4996.6+194.4+3533.4+1472.3+168.5+4832.7+355.2+3934.8+898.3+346.7+1.4+2032.6+5166.1+215.6+8.9+280.7</f>
        <v>69872.09999999999</v>
      </c>
      <c r="E19" s="107">
        <f>D19/D18*100</f>
        <v>90.65092334797646</v>
      </c>
      <c r="F19" s="107">
        <f t="shared" si="3"/>
        <v>89.9121751606905</v>
      </c>
      <c r="G19" s="107">
        <f t="shared" si="0"/>
        <v>37.46107639320777</v>
      </c>
      <c r="H19" s="107">
        <f t="shared" si="2"/>
        <v>7839.400000000009</v>
      </c>
      <c r="I19" s="107">
        <f t="shared" si="1"/>
        <v>116647.10000000002</v>
      </c>
    </row>
    <row r="20" spans="1:9" ht="18">
      <c r="A20" s="29" t="s">
        <v>5</v>
      </c>
      <c r="B20" s="49">
        <f>61827.2+4252.4-742</f>
        <v>65337.59999999999</v>
      </c>
      <c r="C20" s="50">
        <v>169195.9</v>
      </c>
      <c r="D20" s="51">
        <f>5164.3+574.5+4352.6-225.6+2461.2+632.3+5026.9+4104.6-0.1+3875.3+3989.4+855.4+280+4996.6+192.6+3533.4+437.2+168.1+4832.7+3683.6+898.2+0.2+194.2+4521.6+32.7+5166.1</f>
        <v>59747.99999999998</v>
      </c>
      <c r="E20" s="1">
        <f>D20/D18*100</f>
        <v>77.51608107091236</v>
      </c>
      <c r="F20" s="1">
        <f t="shared" si="3"/>
        <v>91.44504848662942</v>
      </c>
      <c r="G20" s="1">
        <f t="shared" si="0"/>
        <v>35.31291242872906</v>
      </c>
      <c r="H20" s="1">
        <f t="shared" si="2"/>
        <v>5589.600000000013</v>
      </c>
      <c r="I20" s="1">
        <f t="shared" si="1"/>
        <v>109447.90000000002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11+1.8+42.7+3+47.6+40.1+0.7+2.5+101.4-0.1+82.5+53+0.2+1536.8+83.2+0.7+12.8+1.8+77.1+0.2+37.6+299.6+50.4</f>
        <v>2486.5999999999995</v>
      </c>
      <c r="E21" s="1">
        <f>D21/D18*100</f>
        <v>3.2260742985695043</v>
      </c>
      <c r="F21" s="1">
        <f t="shared" si="3"/>
        <v>66.31640708342222</v>
      </c>
      <c r="G21" s="1">
        <f t="shared" si="0"/>
        <v>19.906973765320902</v>
      </c>
      <c r="H21" s="1">
        <f t="shared" si="2"/>
        <v>1263.0000000000005</v>
      </c>
      <c r="I21" s="1">
        <f t="shared" si="1"/>
        <v>10004.5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173.9+19+7.6+19.5+89.8+0.1+92.4+48.6+202.1+56.1+96.9+242.1+36.1</f>
        <v>1084.2</v>
      </c>
      <c r="E22" s="1">
        <f>D22/D18*100</f>
        <v>1.4066234032450162</v>
      </c>
      <c r="F22" s="1">
        <f t="shared" si="3"/>
        <v>82.21110100090992</v>
      </c>
      <c r="G22" s="1">
        <f t="shared" si="0"/>
        <v>33.326161128700086</v>
      </c>
      <c r="H22" s="1">
        <f t="shared" si="2"/>
        <v>234.5999999999999</v>
      </c>
      <c r="I22" s="1">
        <f t="shared" si="1"/>
        <v>2169.1000000000004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96.9+173.9+611.9+463.4+109.9+698.9+114.7+0.2+702.4+1027.2+819.6+1945.5+240.6+329.9+0.1+104.4+1287.1+2.2+0.5+9+338.9</f>
        <v>9077.2</v>
      </c>
      <c r="E23" s="1">
        <f>D23/D18*100</f>
        <v>11.776611285681296</v>
      </c>
      <c r="F23" s="1">
        <f t="shared" si="3"/>
        <v>94.87932602355991</v>
      </c>
      <c r="G23" s="1">
        <f t="shared" si="0"/>
        <v>36.02892729278962</v>
      </c>
      <c r="H23" s="1">
        <f t="shared" si="2"/>
        <v>489.89999999999964</v>
      </c>
      <c r="I23" s="1">
        <f t="shared" si="1"/>
        <v>16117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</f>
        <v>515.5999999999999</v>
      </c>
      <c r="E24" s="1">
        <f>D24/D18*100</f>
        <v>0.668931033677486</v>
      </c>
      <c r="F24" s="1">
        <f t="shared" si="3"/>
        <v>88.4239410049734</v>
      </c>
      <c r="G24" s="1">
        <f t="shared" si="0"/>
        <v>33.741247300569334</v>
      </c>
      <c r="H24" s="1">
        <f t="shared" si="2"/>
        <v>67.50000000000011</v>
      </c>
      <c r="I24" s="1">
        <f t="shared" si="1"/>
        <v>1012.5</v>
      </c>
    </row>
    <row r="25" spans="1:9" ht="18.75" thickBot="1">
      <c r="A25" s="29" t="s">
        <v>35</v>
      </c>
      <c r="B25" s="50">
        <f>B18-B20-B21-B22-B23-B24</f>
        <v>5370.0999999999985</v>
      </c>
      <c r="C25" s="50">
        <f>C18-C20-C21-C22-C23-C24</f>
        <v>15024.300000000027</v>
      </c>
      <c r="D25" s="50">
        <f>D18-D20-D21-D22-D23-D24</f>
        <v>4166.600000000019</v>
      </c>
      <c r="E25" s="1">
        <f>D25/D18*100</f>
        <v>5.405678907914324</v>
      </c>
      <c r="F25" s="1">
        <f t="shared" si="3"/>
        <v>77.58887171561088</v>
      </c>
      <c r="G25" s="1">
        <f t="shared" si="0"/>
        <v>27.7324068342619</v>
      </c>
      <c r="H25" s="1">
        <f t="shared" si="2"/>
        <v>1203.49999999998</v>
      </c>
      <c r="I25" s="1">
        <f t="shared" si="1"/>
        <v>10857.700000000008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</f>
        <v>15715.699999999995</v>
      </c>
      <c r="E33" s="3">
        <f>D33/D144*100</f>
        <v>4.797513646280709</v>
      </c>
      <c r="F33" s="3">
        <f>D33/B33*100</f>
        <v>86.12569461950741</v>
      </c>
      <c r="G33" s="3">
        <f t="shared" si="0"/>
        <v>37.200180844239604</v>
      </c>
      <c r="H33" s="3">
        <f t="shared" si="2"/>
        <v>2531.700000000006</v>
      </c>
      <c r="I33" s="3">
        <f t="shared" si="1"/>
        <v>26530.6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1216.2+1064.6-0.1+1185.2+1240.8+0.1+1202.8+1206.8+1191.1+1224.7+5.8+1196.2</f>
        <v>10734.200000000003</v>
      </c>
      <c r="E34" s="1">
        <f>D34/D33*100</f>
        <v>68.30239823870401</v>
      </c>
      <c r="F34" s="1">
        <f t="shared" si="3"/>
        <v>88.49664042211141</v>
      </c>
      <c r="G34" s="1">
        <f t="shared" si="0"/>
        <v>36.231874274295905</v>
      </c>
      <c r="H34" s="1">
        <f t="shared" si="2"/>
        <v>1395.2999999999975</v>
      </c>
      <c r="I34" s="1">
        <f t="shared" si="1"/>
        <v>18892.199999999997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</f>
        <v>1209</v>
      </c>
      <c r="E36" s="1">
        <f>D36/D33*100</f>
        <v>7.692943998676485</v>
      </c>
      <c r="F36" s="1">
        <f t="shared" si="3"/>
        <v>73.6656105288813</v>
      </c>
      <c r="G36" s="1">
        <f t="shared" si="0"/>
        <v>45.21316379955123</v>
      </c>
      <c r="H36" s="1">
        <f t="shared" si="2"/>
        <v>432.20000000000005</v>
      </c>
      <c r="I36" s="1">
        <f t="shared" si="1"/>
        <v>1465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19+12.3+0.1+11.9+3.2+10.7+22.4+14.8+37.3+30.8</f>
        <v>162.5</v>
      </c>
      <c r="E37" s="19">
        <f>D37/D33*100</f>
        <v>1.033997849284474</v>
      </c>
      <c r="F37" s="19">
        <f t="shared" si="3"/>
        <v>71.7439293598234</v>
      </c>
      <c r="G37" s="19">
        <f t="shared" si="0"/>
        <v>31.522793404461684</v>
      </c>
      <c r="H37" s="19">
        <f t="shared" si="2"/>
        <v>64</v>
      </c>
      <c r="I37" s="19">
        <f t="shared" si="1"/>
        <v>353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0.10817208269437571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3592.9999999999927</v>
      </c>
      <c r="E39" s="1">
        <f>D39/D33*100</f>
        <v>22.862487830640656</v>
      </c>
      <c r="F39" s="1">
        <f t="shared" si="3"/>
        <v>85.27959745561547</v>
      </c>
      <c r="G39" s="1">
        <f t="shared" si="0"/>
        <v>38.29184073663564</v>
      </c>
      <c r="H39" s="1">
        <f>B39-D39</f>
        <v>620.2000000000089</v>
      </c>
      <c r="I39" s="1">
        <f t="shared" si="1"/>
        <v>5790.200000000001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349.4+15</f>
        <v>364.4</v>
      </c>
      <c r="C43" s="53">
        <f>768.4+32.5+15</f>
        <v>815.9</v>
      </c>
      <c r="D43" s="54">
        <f>17.7+12.2+11.2+51.1+0.8+30+0.1+18.9+27.3+43.7+9+5.4+5.6</f>
        <v>233</v>
      </c>
      <c r="E43" s="3">
        <f>D43/D144*100</f>
        <v>0.07112764175845845</v>
      </c>
      <c r="F43" s="3">
        <f>D43/B43*100</f>
        <v>63.94072447859496</v>
      </c>
      <c r="G43" s="3">
        <f t="shared" si="0"/>
        <v>28.557421252604488</v>
      </c>
      <c r="H43" s="3">
        <f t="shared" si="2"/>
        <v>131.39999999999998</v>
      </c>
      <c r="I43" s="3">
        <f t="shared" si="1"/>
        <v>582.9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2803.7-2.4</f>
        <v>2801.2999999999997</v>
      </c>
      <c r="C45" s="53">
        <f>6659.3+87.1</f>
        <v>6746.400000000001</v>
      </c>
      <c r="D45" s="54">
        <f>193+223+8.7+101.1+200.9+9+241+299.2+7.6+43.6+283.1+0.8+48.7+276.1+3.4+2.2+253.5+5+282+1.9+4.8+3.2</f>
        <v>2491.7999999999997</v>
      </c>
      <c r="E45" s="3">
        <f>D45/D144*100</f>
        <v>0.760668917312132</v>
      </c>
      <c r="F45" s="3">
        <f>D45/B45*100</f>
        <v>88.95155820511906</v>
      </c>
      <c r="G45" s="3">
        <f aca="true" t="shared" si="4" ref="G45:G75">D45/C45*100</f>
        <v>36.93525435787975</v>
      </c>
      <c r="H45" s="3">
        <f>B45-D45</f>
        <v>309.5</v>
      </c>
      <c r="I45" s="3">
        <f aca="true" t="shared" si="5" ref="I45:I76">C45-D45</f>
        <v>4254.6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193+222.7+1.6+196.4+240.9+0.1+199.7+265.9+214+253.1+238.6</f>
        <v>2026</v>
      </c>
      <c r="E46" s="1">
        <f>D46/D45*100</f>
        <v>81.30668592984992</v>
      </c>
      <c r="F46" s="1">
        <f aca="true" t="shared" si="6" ref="F46:F73">D46/B46*100</f>
        <v>89.11370134154387</v>
      </c>
      <c r="G46" s="1">
        <f t="shared" si="4"/>
        <v>35.19866571691656</v>
      </c>
      <c r="H46" s="1">
        <f aca="true" t="shared" si="7" ref="H46:H73">B46-D46</f>
        <v>247.5</v>
      </c>
      <c r="I46" s="1">
        <f t="shared" si="5"/>
        <v>3729.8999999999996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0.012039489525644114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3.8+1+5.7-0.1+1.3+4.1-0.1+4.6+1.1</f>
        <v>21.400000000000002</v>
      </c>
      <c r="E48" s="1">
        <f>D48/D45*100</f>
        <v>0.8588169194959469</v>
      </c>
      <c r="F48" s="1">
        <f t="shared" si="6"/>
        <v>84.92063492063492</v>
      </c>
      <c r="G48" s="1">
        <f t="shared" si="4"/>
        <v>35.548172757475086</v>
      </c>
      <c r="H48" s="1">
        <f t="shared" si="7"/>
        <v>3.799999999999997</v>
      </c>
      <c r="I48" s="1">
        <f t="shared" si="5"/>
        <v>38.8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4.7+90.3+4.8+67.1+3.1+1.1+45.6+36.3+2.7+2+0.1+34.4</f>
        <v>292.19999999999993</v>
      </c>
      <c r="E49" s="1">
        <f>D49/D45*100</f>
        <v>11.726462797977364</v>
      </c>
      <c r="F49" s="1">
        <f t="shared" si="6"/>
        <v>92.87984742530195</v>
      </c>
      <c r="G49" s="1">
        <f t="shared" si="4"/>
        <v>54.28199888537989</v>
      </c>
      <c r="H49" s="1">
        <f t="shared" si="7"/>
        <v>22.40000000000009</v>
      </c>
      <c r="I49" s="1">
        <f t="shared" si="5"/>
        <v>246.10000000000002</v>
      </c>
    </row>
    <row r="50" spans="1:9" ht="18.75" thickBot="1">
      <c r="A50" s="29" t="s">
        <v>35</v>
      </c>
      <c r="B50" s="50">
        <f>B45-B46-B49-B48-B47</f>
        <v>187.6999999999997</v>
      </c>
      <c r="C50" s="50">
        <f>C45-C46-C49-C48-C47</f>
        <v>390.800000000001</v>
      </c>
      <c r="D50" s="50">
        <f>D45-D46-D49-D48-D47</f>
        <v>151.89999999999978</v>
      </c>
      <c r="E50" s="1">
        <f>D50/D45*100</f>
        <v>6.095994863151128</v>
      </c>
      <c r="F50" s="1">
        <f t="shared" si="6"/>
        <v>80.92701118806606</v>
      </c>
      <c r="G50" s="1">
        <f t="shared" si="4"/>
        <v>38.86898669396095</v>
      </c>
      <c r="H50" s="1">
        <f t="shared" si="7"/>
        <v>35.799999999999926</v>
      </c>
      <c r="I50" s="1">
        <f t="shared" si="5"/>
        <v>238.9000000000012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</f>
        <v>4862.2</v>
      </c>
      <c r="E51" s="3">
        <f>D51/D144*100</f>
        <v>1.4842781963861662</v>
      </c>
      <c r="F51" s="3">
        <f>D51/B51*100</f>
        <v>75.87821283103669</v>
      </c>
      <c r="G51" s="3">
        <f t="shared" si="4"/>
        <v>34.22228791429999</v>
      </c>
      <c r="H51" s="3">
        <f>B51-D51</f>
        <v>1545.6999999999998</v>
      </c>
      <c r="I51" s="3">
        <f t="shared" si="5"/>
        <v>9345.5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260.4+390.2+0.1+271.7+395.7-0.1+282.9+391.4+0.1+7.8+263.9+397.2+272.6</f>
        <v>2933.8999999999996</v>
      </c>
      <c r="E52" s="1">
        <f>D52/D51*100</f>
        <v>60.34099790218419</v>
      </c>
      <c r="F52" s="1">
        <f t="shared" si="6"/>
        <v>81.58333796785496</v>
      </c>
      <c r="G52" s="1">
        <f t="shared" si="4"/>
        <v>33.610566954210626</v>
      </c>
      <c r="H52" s="1">
        <f t="shared" si="7"/>
        <v>662.3000000000002</v>
      </c>
      <c r="I52" s="1">
        <f t="shared" si="5"/>
        <v>5795.200000000001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1.7+1.5+4.6+9.7+8-0.1+0.1+5.9+12.1+0.1+17.6</f>
        <v>61.2</v>
      </c>
      <c r="E54" s="1">
        <f>D54/D51*100</f>
        <v>1.2586894821274321</v>
      </c>
      <c r="F54" s="1">
        <f t="shared" si="6"/>
        <v>53.35658238884046</v>
      </c>
      <c r="G54" s="1">
        <f t="shared" si="4"/>
        <v>23.208191126279864</v>
      </c>
      <c r="H54" s="1">
        <f t="shared" si="7"/>
        <v>53.5</v>
      </c>
      <c r="I54" s="1">
        <f t="shared" si="5"/>
        <v>202.5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1.1+7.6+5.9+0.3+0.2+6.8+0.3+67.1+16.4-0.1+19.5+19.3+76.2+4.5+12.1+86.4+1+0.1+7.3+44.6+0.6</f>
        <v>377.2000000000001</v>
      </c>
      <c r="E55" s="1">
        <f>D55/D51*100</f>
        <v>7.75780510879849</v>
      </c>
      <c r="F55" s="1">
        <f t="shared" si="6"/>
        <v>96.5941101152369</v>
      </c>
      <c r="G55" s="1">
        <f t="shared" si="4"/>
        <v>53.089373680506704</v>
      </c>
      <c r="H55" s="1">
        <f t="shared" si="7"/>
        <v>13.299999999999898</v>
      </c>
      <c r="I55" s="1">
        <f t="shared" si="5"/>
        <v>333.2999999999999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1489.9</v>
      </c>
      <c r="E56" s="1">
        <f>D56/D51*100</f>
        <v>30.64250750688989</v>
      </c>
      <c r="F56" s="1">
        <f t="shared" si="6"/>
        <v>64.59570778235421</v>
      </c>
      <c r="G56" s="1">
        <f t="shared" si="4"/>
        <v>33.15678201847112</v>
      </c>
      <c r="H56" s="1">
        <f t="shared" si="7"/>
        <v>816.5999999999999</v>
      </c>
      <c r="I56" s="1">
        <f>C56-D56</f>
        <v>3003.600000000001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36.1+65.6+6.5+0.4+1.3+60.3+3+39.2+0.1+14.1+69.1+5.2-0.1+1.8+81+43+6.1+66+42.4+63.1+71.4+46.8+10.3+27.4</f>
        <v>760.0999999999998</v>
      </c>
      <c r="E58" s="3">
        <f>D58/D144*100</f>
        <v>0.23203485193392387</v>
      </c>
      <c r="F58" s="3">
        <f>D58/B58*100</f>
        <v>31.597106750914527</v>
      </c>
      <c r="G58" s="3">
        <f t="shared" si="4"/>
        <v>13.757466063348412</v>
      </c>
      <c r="H58" s="3">
        <f>B58-D58</f>
        <v>1645.5</v>
      </c>
      <c r="I58" s="3">
        <f t="shared" si="5"/>
        <v>4764.900000000001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36.1+65.6+39.2+69.1+1.8+43+66+41.2+71.4+46.8+1.2</f>
        <v>481.4</v>
      </c>
      <c r="E59" s="1">
        <f>D59/D58*100</f>
        <v>63.3337718721221</v>
      </c>
      <c r="F59" s="1">
        <f t="shared" si="6"/>
        <v>83.89682816312303</v>
      </c>
      <c r="G59" s="1">
        <f t="shared" si="4"/>
        <v>33.75639856952528</v>
      </c>
      <c r="H59" s="1">
        <f t="shared" si="7"/>
        <v>92.39999999999998</v>
      </c>
      <c r="I59" s="1">
        <f t="shared" si="5"/>
        <v>944.6999999999999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1.3+56.1+4.9+63.5+3.5+0.7+63-0.1+10.3+25.7</f>
        <v>228.9</v>
      </c>
      <c r="E61" s="1">
        <f>D61/D58*100</f>
        <v>30.114458623865293</v>
      </c>
      <c r="F61" s="1">
        <f t="shared" si="6"/>
        <v>81.45907473309609</v>
      </c>
      <c r="G61" s="1">
        <f t="shared" si="4"/>
        <v>49.24698795180723</v>
      </c>
      <c r="H61" s="1">
        <f t="shared" si="7"/>
        <v>52.099999999999994</v>
      </c>
      <c r="I61" s="1">
        <f t="shared" si="5"/>
        <v>235.9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49.79999999999981</v>
      </c>
      <c r="E63" s="1">
        <f>D63/D58*100</f>
        <v>6.551769504012607</v>
      </c>
      <c r="F63" s="1">
        <f t="shared" si="6"/>
        <v>33.02387267904498</v>
      </c>
      <c r="G63" s="1">
        <f t="shared" si="4"/>
        <v>9.857482185273135</v>
      </c>
      <c r="H63" s="1">
        <f t="shared" si="7"/>
        <v>101.00000000000014</v>
      </c>
      <c r="I63" s="1">
        <f t="shared" si="5"/>
        <v>455.3999999999995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202.6</v>
      </c>
      <c r="E68" s="42">
        <f>D68/D144*100</f>
        <v>0.06184746875649649</v>
      </c>
      <c r="F68" s="111">
        <f>D68/B68*100</f>
        <v>79.8581001182499</v>
      </c>
      <c r="G68" s="3">
        <f t="shared" si="4"/>
        <v>45.00222123500666</v>
      </c>
      <c r="H68" s="3">
        <f>B68-D68</f>
        <v>51.099999999999994</v>
      </c>
      <c r="I68" s="3">
        <f t="shared" si="5"/>
        <v>247.60000000000005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0.2+12.6+73.3+85.8+22+1.3</f>
        <v>195.2</v>
      </c>
      <c r="E69" s="1">
        <f>D69/D68*100</f>
        <v>96.34748272458044</v>
      </c>
      <c r="F69" s="1">
        <f t="shared" si="6"/>
        <v>88.12641083521444</v>
      </c>
      <c r="G69" s="1">
        <f t="shared" si="4"/>
        <v>77.98641630043946</v>
      </c>
      <c r="H69" s="1">
        <f t="shared" si="7"/>
        <v>26.30000000000001</v>
      </c>
      <c r="I69" s="1">
        <f t="shared" si="5"/>
        <v>55.10000000000002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3.790983606557378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</f>
        <v>16601.599999999995</v>
      </c>
      <c r="E89" s="3">
        <f>D89/D144*100</f>
        <v>5.067951319387225</v>
      </c>
      <c r="F89" s="3">
        <f aca="true" t="shared" si="10" ref="F89:F95">D89/B89*100</f>
        <v>79.4570638179747</v>
      </c>
      <c r="G89" s="3">
        <f t="shared" si="8"/>
        <v>34.05868607687904</v>
      </c>
      <c r="H89" s="3">
        <f aca="true" t="shared" si="11" ref="H89:H95">B89-D89</f>
        <v>4292.200000000004</v>
      </c>
      <c r="I89" s="3">
        <f t="shared" si="9"/>
        <v>32142.500000000004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</f>
        <v>14273.000000000002</v>
      </c>
      <c r="E90" s="1">
        <f>D90/D89*100</f>
        <v>85.97364109483428</v>
      </c>
      <c r="F90" s="1">
        <f t="shared" si="10"/>
        <v>85.78812922614577</v>
      </c>
      <c r="G90" s="1">
        <f t="shared" si="8"/>
        <v>36.00837580099905</v>
      </c>
      <c r="H90" s="1">
        <f t="shared" si="11"/>
        <v>2364.499999999998</v>
      </c>
      <c r="I90" s="1">
        <f t="shared" si="9"/>
        <v>25365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</f>
        <v>589.3999999999999</v>
      </c>
      <c r="E91" s="1">
        <f>D91/D89*100</f>
        <v>3.550260215882807</v>
      </c>
      <c r="F91" s="1">
        <f t="shared" si="10"/>
        <v>46.71474994055637</v>
      </c>
      <c r="G91" s="1">
        <f t="shared" si="8"/>
        <v>22.888431517222628</v>
      </c>
      <c r="H91" s="1">
        <f t="shared" si="11"/>
        <v>672.3000000000002</v>
      </c>
      <c r="I91" s="1">
        <f t="shared" si="9"/>
        <v>1985.7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1739.1999999999932</v>
      </c>
      <c r="E93" s="1">
        <f>D93/D89*100</f>
        <v>10.476098689282923</v>
      </c>
      <c r="F93" s="1">
        <f t="shared" si="10"/>
        <v>58.077873505643275</v>
      </c>
      <c r="G93" s="1">
        <f>D93/C93*100</f>
        <v>26.629918848568266</v>
      </c>
      <c r="H93" s="1">
        <f t="shared" si="11"/>
        <v>1255.4000000000062</v>
      </c>
      <c r="I93" s="1">
        <f>C93-D93</f>
        <v>4791.800000000005</v>
      </c>
    </row>
    <row r="94" spans="1:9" ht="18.75">
      <c r="A94" s="122" t="s">
        <v>12</v>
      </c>
      <c r="B94" s="127">
        <v>23665.6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</f>
        <v>22644</v>
      </c>
      <c r="E94" s="121">
        <f>D94/D144*100</f>
        <v>6.912507811066666</v>
      </c>
      <c r="F94" s="125">
        <f t="shared" si="10"/>
        <v>95.6831857210466</v>
      </c>
      <c r="G94" s="120">
        <f>D94/C94*100</f>
        <v>45.18470775806506</v>
      </c>
      <c r="H94" s="126">
        <f t="shared" si="11"/>
        <v>1021.5999999999985</v>
      </c>
      <c r="I94" s="121">
        <f>C94-D94</f>
        <v>27470.300000000003</v>
      </c>
    </row>
    <row r="95" spans="1:9" ht="18.75" thickBot="1">
      <c r="A95" s="123" t="s">
        <v>110</v>
      </c>
      <c r="B95" s="130">
        <v>1956</v>
      </c>
      <c r="C95" s="131">
        <v>4853.7</v>
      </c>
      <c r="D95" s="132">
        <f>600+69+9+48.5+2.5+299.7+50.5+190.4+1.3+10.6+6.7+53.3-0.1+0.9+266.8+7.4+4.8</f>
        <v>1621.3000000000002</v>
      </c>
      <c r="E95" s="133">
        <f>D95/D94*100</f>
        <v>7.159954071718778</v>
      </c>
      <c r="F95" s="134">
        <f t="shared" si="10"/>
        <v>82.88854805725973</v>
      </c>
      <c r="G95" s="135">
        <f>D95/C95*100</f>
        <v>33.4033829861755</v>
      </c>
      <c r="H95" s="124">
        <f t="shared" si="11"/>
        <v>334.6999999999998</v>
      </c>
      <c r="I95" s="96">
        <f>C95-D95</f>
        <v>3232.3999999999996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</f>
        <v>1816.6999999999996</v>
      </c>
      <c r="E101" s="25">
        <f>D101/D144*100</f>
        <v>0.5545819175218517</v>
      </c>
      <c r="F101" s="25">
        <f>D101/B101*100</f>
        <v>50.0978959269779</v>
      </c>
      <c r="G101" s="25">
        <f aca="true" t="shared" si="12" ref="G101:G142">D101/C101*100</f>
        <v>17.08789916756807</v>
      </c>
      <c r="H101" s="25">
        <f aca="true" t="shared" si="13" ref="H101:H106">B101-D101</f>
        <v>1809.6000000000006</v>
      </c>
      <c r="I101" s="25">
        <f aca="true" t="shared" si="14" ref="I101:I142">C101-D101</f>
        <v>8814.800000000001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</f>
        <v>1598.6</v>
      </c>
      <c r="E103" s="1">
        <f>D103/D101*100</f>
        <v>87.99471569329005</v>
      </c>
      <c r="F103" s="1">
        <f aca="true" t="shared" si="15" ref="F103:F142">D103/B103*100</f>
        <v>48.83756453731707</v>
      </c>
      <c r="G103" s="1">
        <f t="shared" si="12"/>
        <v>16.646187808484495</v>
      </c>
      <c r="H103" s="1">
        <f t="shared" si="13"/>
        <v>1674.7000000000003</v>
      </c>
      <c r="I103" s="1">
        <f t="shared" si="14"/>
        <v>8004.799999999999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218.09999999999968</v>
      </c>
      <c r="E105" s="96">
        <f>D105/D101*100</f>
        <v>12.005284306709955</v>
      </c>
      <c r="F105" s="96">
        <f t="shared" si="15"/>
        <v>61.78470254957497</v>
      </c>
      <c r="G105" s="96">
        <f t="shared" si="12"/>
        <v>21.21388969944554</v>
      </c>
      <c r="H105" s="96">
        <f>B105-D105</f>
        <v>134.90000000000032</v>
      </c>
      <c r="I105" s="96">
        <f t="shared" si="14"/>
        <v>810.0000000000007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60111.8</v>
      </c>
      <c r="E106" s="94">
        <f>D106/D144*100</f>
        <v>18.350259982215036</v>
      </c>
      <c r="F106" s="94">
        <f>D106/B106*100</f>
        <v>85.19596185217362</v>
      </c>
      <c r="G106" s="94">
        <f t="shared" si="12"/>
        <v>40.17797823462809</v>
      </c>
      <c r="H106" s="94">
        <f t="shared" si="13"/>
        <v>10445.300000000003</v>
      </c>
      <c r="I106" s="94">
        <f t="shared" si="14"/>
        <v>89501.99999999999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114.2+9+1.8-0.1+90.7+22.4+38.1+76.9+3.3+8.3+1.4+33.8+39+2.5+0.1+67.3+0.2+4+0.9+2.5+0.8+0.4+3.1+0.1+83.9+1.4+0.8+11.2+0.6</f>
        <v>618.6</v>
      </c>
      <c r="E107" s="6">
        <f>D107/D106*100</f>
        <v>1.0290824763191253</v>
      </c>
      <c r="F107" s="6">
        <f t="shared" si="15"/>
        <v>65.19127410686058</v>
      </c>
      <c r="G107" s="6">
        <f t="shared" si="12"/>
        <v>34.37048560951217</v>
      </c>
      <c r="H107" s="6">
        <f aca="true" t="shared" si="16" ref="H107:H142">B107-D107</f>
        <v>330.29999999999995</v>
      </c>
      <c r="I107" s="6">
        <f t="shared" si="14"/>
        <v>1181.1999999999998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0.18532135121556834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0.03127505747623594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0.03643211482604081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96.4+0.6+6.3+86+10.4+21.5+5.3+0.1+11.6+102.1+10.6+3.5+5.6+100.7+13.3+0.9+3.6</f>
        <v>478.50000000000006</v>
      </c>
      <c r="E113" s="6">
        <f>D113/D106*100</f>
        <v>0.7960167554456863</v>
      </c>
      <c r="F113" s="6">
        <f t="shared" si="15"/>
        <v>68.99783705839944</v>
      </c>
      <c r="G113" s="6">
        <f t="shared" si="12"/>
        <v>31.223491027732468</v>
      </c>
      <c r="H113" s="6">
        <f t="shared" si="16"/>
        <v>214.99999999999994</v>
      </c>
      <c r="I113" s="6">
        <f t="shared" si="14"/>
        <v>1054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0.05988840793321777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0.0317741275423461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</f>
        <v>89.4</v>
      </c>
      <c r="E117" s="6">
        <f>D117/D106*100</f>
        <v>0.14872287970082412</v>
      </c>
      <c r="F117" s="6">
        <f t="shared" si="15"/>
        <v>81.56934306569345</v>
      </c>
      <c r="G117" s="6">
        <f t="shared" si="12"/>
        <v>43.737769080234834</v>
      </c>
      <c r="H117" s="6">
        <f t="shared" si="16"/>
        <v>20.19999999999999</v>
      </c>
      <c r="I117" s="6">
        <f t="shared" si="14"/>
        <v>115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0.41522629500364316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0.18399049770594122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0.3535079634946882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0.21609733862569414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0.0033271337740676536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3+3+4.9+21.9-0.1+12.2+1.6+6.9+7.8+0.7+8.4+2.4+5</f>
        <v>77.7</v>
      </c>
      <c r="E127" s="19">
        <f>D127/D106*100</f>
        <v>0.12925914712252834</v>
      </c>
      <c r="F127" s="6">
        <f t="shared" si="15"/>
        <v>82.13530655391122</v>
      </c>
      <c r="G127" s="6">
        <f t="shared" si="12"/>
        <v>60.092807424593964</v>
      </c>
      <c r="H127" s="6">
        <f t="shared" si="16"/>
        <v>16.89999999999999</v>
      </c>
      <c r="I127" s="6">
        <f t="shared" si="14"/>
        <v>51.60000000000001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0.16652304539208604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0.029611490589202122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7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0.1122907648747833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21.9+41.8+0.1+6.1+26+3.6+0.1+41-0.1+21.3+6.2+7.1+43.4+4.5+8.8+48.5+7.5+32.1+0.1+41.9+8.4</f>
        <v>370.29999999999995</v>
      </c>
      <c r="E133" s="19">
        <f>D133/D106*100</f>
        <v>0.616018818268626</v>
      </c>
      <c r="F133" s="6">
        <f t="shared" si="15"/>
        <v>91.00516097321209</v>
      </c>
      <c r="G133" s="6">
        <f t="shared" si="12"/>
        <v>37.56721111900172</v>
      </c>
      <c r="H133" s="6">
        <f t="shared" si="16"/>
        <v>36.60000000000002</v>
      </c>
      <c r="I133" s="6">
        <f t="shared" si="14"/>
        <v>615.4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82.82473669997302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5.617067242776128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0.4014186898412624</v>
      </c>
      <c r="F137" s="112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626.1+43.8+40.3+236+112.9</f>
        <v>1059.1</v>
      </c>
      <c r="E138" s="19">
        <f>D138/D106*100</f>
        <v>1.7618836900575259</v>
      </c>
      <c r="F138" s="112">
        <f t="shared" si="17"/>
        <v>35.36817498747703</v>
      </c>
      <c r="G138" s="6">
        <f t="shared" si="12"/>
        <v>17.41196198993851</v>
      </c>
      <c r="H138" s="6">
        <f t="shared" si="16"/>
        <v>1935.4</v>
      </c>
      <c r="I138" s="6">
        <f t="shared" si="14"/>
        <v>5023.5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6.967018122897667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0.8953316986016057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71.02682002535275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1236.9+618.4+618.4+618.4+618.5+618.4+618.4+618.5+618.4+618.4+618.5+618.4+618.4</f>
        <v>8657.999999999998</v>
      </c>
      <c r="E142" s="19">
        <f>D142/D106*100</f>
        <v>14.403162107938869</v>
      </c>
      <c r="F142" s="6">
        <f t="shared" si="15"/>
        <v>93.33261467148168</v>
      </c>
      <c r="G142" s="6">
        <f t="shared" si="12"/>
        <v>38.88893879641024</v>
      </c>
      <c r="H142" s="6">
        <f t="shared" si="16"/>
        <v>618.5000000000018</v>
      </c>
      <c r="I142" s="6">
        <f t="shared" si="14"/>
        <v>13605.400000000003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62364.100000000006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381257.99999999994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327580.10000000003</v>
      </c>
      <c r="E144" s="38">
        <v>100</v>
      </c>
      <c r="F144" s="3">
        <f>D144/B144*100</f>
        <v>85.92084625109509</v>
      </c>
      <c r="G144" s="3">
        <f aca="true" t="shared" si="18" ref="G144:G150">D144/C144*100</f>
        <v>36.55282566824823</v>
      </c>
      <c r="H144" s="3">
        <f aca="true" t="shared" si="19" ref="H144:H150">B144-D144</f>
        <v>53677.89999999991</v>
      </c>
      <c r="I144" s="3">
        <f aca="true" t="shared" si="20" ref="I144:I150">C144-D144</f>
        <v>568602.6000000001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202126.7</v>
      </c>
      <c r="C145" s="67">
        <f>C8+C20+C34+C52+C59+C90+C114+C118+C46+C134</f>
        <v>507335.6</v>
      </c>
      <c r="D145" s="67">
        <f>D8+D20+D34+D52+D59+D90+D114+D118+D46+D134</f>
        <v>177599.8</v>
      </c>
      <c r="E145" s="6">
        <f>D145/D144*100</f>
        <v>54.21568648400802</v>
      </c>
      <c r="F145" s="6">
        <f aca="true" t="shared" si="21" ref="F145:F156">D145/B145*100</f>
        <v>87.86558134081245</v>
      </c>
      <c r="G145" s="6">
        <f t="shared" si="18"/>
        <v>35.0063744787474</v>
      </c>
      <c r="H145" s="6">
        <f t="shared" si="19"/>
        <v>24526.900000000023</v>
      </c>
      <c r="I145" s="18">
        <f t="shared" si="20"/>
        <v>329735.8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49704.999999999985</v>
      </c>
      <c r="C146" s="68">
        <f>C11+C23+C36+C55+C61+C91+C49+C135+C108+C111+C95+C132</f>
        <v>99330.7</v>
      </c>
      <c r="D146" s="68">
        <f>D11+D23+D36+D55+D61+D91+D49+D135+D108+D111+D95+D132</f>
        <v>43378.9</v>
      </c>
      <c r="E146" s="6">
        <f>D146/D144*100</f>
        <v>13.242226862987097</v>
      </c>
      <c r="F146" s="6">
        <f t="shared" si="21"/>
        <v>87.27270898299973</v>
      </c>
      <c r="G146" s="6">
        <f t="shared" si="18"/>
        <v>43.67119128325886</v>
      </c>
      <c r="H146" s="6">
        <f t="shared" si="19"/>
        <v>6326.099999999984</v>
      </c>
      <c r="I146" s="18">
        <f t="shared" si="20"/>
        <v>55951.799999999996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8313.1</v>
      </c>
      <c r="E147" s="6">
        <f>D147/D144*100</f>
        <v>2.5377304665332234</v>
      </c>
      <c r="F147" s="6">
        <f t="shared" si="21"/>
        <v>79.42654589925857</v>
      </c>
      <c r="G147" s="6">
        <f t="shared" si="18"/>
        <v>32.36331501004407</v>
      </c>
      <c r="H147" s="6">
        <f t="shared" si="19"/>
        <v>2153.300000000001</v>
      </c>
      <c r="I147" s="18">
        <f t="shared" si="20"/>
        <v>17373.699999999997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2184</v>
      </c>
      <c r="E148" s="6">
        <f>D148/D144*100</f>
        <v>0.6667071656672673</v>
      </c>
      <c r="F148" s="6">
        <f t="shared" si="21"/>
        <v>39.774175924239664</v>
      </c>
      <c r="G148" s="6">
        <f t="shared" si="18"/>
        <v>14.965259219668628</v>
      </c>
      <c r="H148" s="6">
        <f t="shared" si="19"/>
        <v>3307</v>
      </c>
      <c r="I148" s="18">
        <f t="shared" si="20"/>
        <v>12409.8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2488.8999999999996</v>
      </c>
      <c r="E149" s="6">
        <f>D149/D144*100</f>
        <v>0.7597836376507606</v>
      </c>
      <c r="F149" s="6">
        <f t="shared" si="21"/>
        <v>64.9996082630383</v>
      </c>
      <c r="G149" s="6">
        <f t="shared" si="18"/>
        <v>19.72437076015976</v>
      </c>
      <c r="H149" s="6">
        <f t="shared" si="19"/>
        <v>1340.2000000000003</v>
      </c>
      <c r="I149" s="18">
        <f t="shared" si="20"/>
        <v>10129.500000000002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109639.79999999993</v>
      </c>
      <c r="C150" s="67">
        <f>C144-C145-C146-C147-C148-C149</f>
        <v>236617.4000000001</v>
      </c>
      <c r="D150" s="67">
        <f>D144-D145-D146-D147-D148-D149</f>
        <v>93615.40000000005</v>
      </c>
      <c r="E150" s="6">
        <f>D150/D144*100</f>
        <v>28.57786538315363</v>
      </c>
      <c r="F150" s="6">
        <f t="shared" si="21"/>
        <v>85.38450453211344</v>
      </c>
      <c r="G150" s="43">
        <f t="shared" si="18"/>
        <v>39.56403882385657</v>
      </c>
      <c r="H150" s="6">
        <f t="shared" si="19"/>
        <v>16024.399999999878</v>
      </c>
      <c r="I150" s="6">
        <f t="shared" si="20"/>
        <v>143002.00000000006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/>
      <c r="E153" s="6"/>
      <c r="F153" s="6">
        <f t="shared" si="21"/>
        <v>0</v>
      </c>
      <c r="G153" s="6">
        <f t="shared" si="22"/>
        <v>0</v>
      </c>
      <c r="H153" s="6">
        <f aca="true" t="shared" si="24" ref="H153:H160">B153-D153</f>
        <v>1942.8</v>
      </c>
      <c r="I153" s="6">
        <f t="shared" si="23"/>
        <v>16860.5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72+2507+500.9+784.3+577.6+1236.9+2501.8+375+180.7+310.2-4.2+554.9+23.5+182.4+693.6-182.4+595+297.2</f>
        <v>11206.400000000001</v>
      </c>
      <c r="E154" s="6"/>
      <c r="F154" s="6">
        <f t="shared" si="21"/>
        <v>17.386933114052102</v>
      </c>
      <c r="G154" s="6">
        <f t="shared" si="22"/>
        <v>5.619310563385227</v>
      </c>
      <c r="H154" s="6">
        <f t="shared" si="24"/>
        <v>53246.6</v>
      </c>
      <c r="I154" s="6">
        <f t="shared" si="23"/>
        <v>188220.19999999998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</f>
        <v>235.4</v>
      </c>
      <c r="E156" s="19"/>
      <c r="F156" s="6">
        <f t="shared" si="21"/>
        <v>17.81983345950038</v>
      </c>
      <c r="G156" s="6">
        <f t="shared" si="22"/>
        <v>1.7210873411613319</v>
      </c>
      <c r="H156" s="6">
        <f t="shared" si="24"/>
        <v>1085.6</v>
      </c>
      <c r="I156" s="6">
        <f t="shared" si="23"/>
        <v>13442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98.8+11.3+146.1+110.9-0.1+10.1+85.3</f>
        <v>462.40000000000003</v>
      </c>
      <c r="E160" s="24"/>
      <c r="F160" s="6">
        <f>D160/B160*100</f>
        <v>17.449056603773585</v>
      </c>
      <c r="G160" s="6">
        <f t="shared" si="22"/>
        <v>12.434118532860063</v>
      </c>
      <c r="H160" s="6">
        <f t="shared" si="24"/>
        <v>2187.6</v>
      </c>
      <c r="I160" s="6">
        <f t="shared" si="23"/>
        <v>3256.4</v>
      </c>
    </row>
    <row r="161" spans="1:9" ht="19.5" thickBot="1">
      <c r="A161" s="14" t="s">
        <v>20</v>
      </c>
      <c r="B161" s="90">
        <f>B144+B152+B156+B157+B153+B160+B159+B154+B158+B155</f>
        <v>458917.8999999999</v>
      </c>
      <c r="C161" s="90">
        <f>C144+C152+C156+C157+C153+C160+C159+C154+C158+C155</f>
        <v>1150207.9000000001</v>
      </c>
      <c r="D161" s="90">
        <f>D144+D152+D156+D157+D153+D160+D159+D154+D158+D155</f>
        <v>343606.90000000014</v>
      </c>
      <c r="E161" s="25"/>
      <c r="F161" s="3">
        <f>D161/B161*100</f>
        <v>74.87328343479307</v>
      </c>
      <c r="G161" s="3">
        <f t="shared" si="22"/>
        <v>29.873460267487307</v>
      </c>
      <c r="H161" s="3">
        <f>B161-D161</f>
        <v>115310.99999999977</v>
      </c>
      <c r="I161" s="3">
        <f t="shared" si="23"/>
        <v>806601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327580.10000000003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327580.10000000003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2015-05-21T06:46:23Z</dcterms:modified>
  <cp:category/>
  <cp:version/>
  <cp:contentType/>
  <cp:contentStatus/>
</cp:coreProperties>
</file>